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D3F5B102-CB90-4310-96BF-F0E57999B0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Hoja1!$A$1:$G$90</definedName>
    <definedName name="_xlnm.Print_Titles" localSheetId="0">Hoja1!$1:$9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F42" i="1"/>
  <c r="F43" i="1"/>
  <c r="F44" i="1" l="1"/>
  <c r="F39" i="1" l="1"/>
  <c r="F38" i="1"/>
  <c r="F37" i="1"/>
  <c r="F33" i="1"/>
  <c r="F36" i="1"/>
  <c r="F35" i="1"/>
  <c r="F34" i="1"/>
  <c r="F32" i="1"/>
  <c r="A32" i="1"/>
  <c r="A33" i="1" s="1"/>
  <c r="A34" i="1" l="1"/>
  <c r="A35" i="1" s="1"/>
  <c r="A36" i="1" s="1"/>
  <c r="A37" i="1" s="1"/>
  <c r="F40" i="1"/>
  <c r="G44" i="1" s="1"/>
  <c r="A38" i="1" l="1"/>
  <c r="A39" i="1" s="1"/>
  <c r="A40" i="1" s="1"/>
  <c r="A41" i="1" s="1"/>
  <c r="A42" i="1" s="1"/>
  <c r="A43" i="1" s="1"/>
  <c r="A44" i="1" s="1"/>
  <c r="C23" i="1"/>
  <c r="F14" i="1" l="1"/>
  <c r="C62" i="1" l="1"/>
  <c r="F62" i="1"/>
  <c r="C22" i="1" l="1"/>
  <c r="A61" i="1"/>
  <c r="A47" i="1"/>
  <c r="A48" i="1" s="1"/>
  <c r="A65" i="1"/>
  <c r="A66" i="1" s="1"/>
  <c r="A67" i="1" s="1"/>
  <c r="A51" i="1"/>
  <c r="A52" i="1" s="1"/>
  <c r="A53" i="1" s="1"/>
  <c r="A54" i="1" s="1"/>
  <c r="A55" i="1" s="1"/>
  <c r="A27" i="1"/>
  <c r="A28" i="1" s="1"/>
  <c r="A29" i="1" s="1"/>
  <c r="A18" i="1"/>
  <c r="A19" i="1" s="1"/>
  <c r="A20" i="1" s="1"/>
  <c r="A21" i="1" s="1"/>
  <c r="A22" i="1" s="1"/>
  <c r="A23" i="1" s="1"/>
  <c r="A24" i="1" s="1"/>
  <c r="A12" i="1"/>
  <c r="A13" i="1" s="1"/>
  <c r="A14" i="1" s="1"/>
  <c r="A15" i="1" s="1"/>
  <c r="F67" i="1" l="1"/>
  <c r="F66" i="1"/>
  <c r="F65" i="1"/>
  <c r="F61" i="1"/>
  <c r="G62" i="1" s="1"/>
  <c r="F60" i="1"/>
  <c r="F56" i="1"/>
  <c r="F55" i="1"/>
  <c r="F54" i="1"/>
  <c r="F53" i="1"/>
  <c r="F52" i="1"/>
  <c r="F51" i="1"/>
  <c r="F50" i="1"/>
  <c r="F49" i="1"/>
  <c r="F48" i="1"/>
  <c r="F47" i="1"/>
  <c r="F46" i="1"/>
  <c r="F30" i="1"/>
  <c r="F29" i="1"/>
  <c r="F28" i="1"/>
  <c r="F26" i="1"/>
  <c r="F25" i="1"/>
  <c r="F24" i="1"/>
  <c r="F22" i="1"/>
  <c r="F20" i="1"/>
  <c r="F18" i="1"/>
  <c r="F17" i="1"/>
  <c r="F16" i="1"/>
  <c r="F15" i="1"/>
  <c r="F13" i="1"/>
  <c r="F12" i="1"/>
  <c r="G55" i="1" l="1"/>
  <c r="G67" i="1"/>
  <c r="G15" i="1"/>
  <c r="G48" i="1"/>
  <c r="F19" i="1"/>
  <c r="F27" i="1"/>
  <c r="G29" i="1" s="1"/>
  <c r="F23" i="1"/>
  <c r="F21" i="1"/>
  <c r="G24" i="1" l="1"/>
  <c r="G69" i="1" s="1"/>
  <c r="F78" i="1" s="1"/>
  <c r="F76" i="1" l="1"/>
  <c r="F77" i="1"/>
  <c r="F79" i="1"/>
  <c r="F75" i="1"/>
  <c r="F73" i="1"/>
  <c r="F74" i="1" s="1"/>
  <c r="F80" i="1"/>
  <c r="G80" i="1" l="1"/>
  <c r="G83" i="1" s="1"/>
</calcChain>
</file>

<file path=xl/sharedStrings.xml><?xml version="1.0" encoding="utf-8"?>
<sst xmlns="http://schemas.openxmlformats.org/spreadsheetml/2006/main" count="111" uniqueCount="83">
  <si>
    <t>DESCRIPCION</t>
  </si>
  <si>
    <t>UD</t>
  </si>
  <si>
    <t>CANT.</t>
  </si>
  <si>
    <t>P.U.</t>
  </si>
  <si>
    <t>VALOR</t>
  </si>
  <si>
    <t>GASTOS GENERALES</t>
  </si>
  <si>
    <t>Direccion Tecnica</t>
  </si>
  <si>
    <t>ITBIS (Direccion Tecnica)</t>
  </si>
  <si>
    <t>Seguros Y Fianzas</t>
  </si>
  <si>
    <t>Ley 6-86 (Prestaciones laborales)</t>
  </si>
  <si>
    <t>Codia (1/1000)</t>
  </si>
  <si>
    <t>TOTAL GENERAL</t>
  </si>
  <si>
    <t>SUB TOTAL</t>
  </si>
  <si>
    <t xml:space="preserve">Transporte </t>
  </si>
  <si>
    <t>AYUNTAMIENTO SANTO DOMINGO OESTE</t>
  </si>
  <si>
    <t>“COMPROMETIDOS CON LA TRANSPARENCIA”</t>
  </si>
  <si>
    <t>DIRECCION GENERAL DE OBRAS MUNICIPALES</t>
  </si>
  <si>
    <t>Santo Domingo Oeste, Rep. Dom.</t>
  </si>
  <si>
    <t>MISCELANEOS</t>
  </si>
  <si>
    <t>Demolicion de elementos estructurales</t>
  </si>
  <si>
    <t>Demolicion de aceras</t>
  </si>
  <si>
    <t>Demolicion de contenes</t>
  </si>
  <si>
    <t>Limpieza General</t>
  </si>
  <si>
    <t>Poda de arboles grandes</t>
  </si>
  <si>
    <t>und</t>
  </si>
  <si>
    <t>TRABAJOS GENERALES</t>
  </si>
  <si>
    <t>Caseta de materiales</t>
  </si>
  <si>
    <t>MOVIMIENTO DE TIERRA</t>
  </si>
  <si>
    <t>HORMIGON SIMPLE</t>
  </si>
  <si>
    <t>Construcción de  aceras perimetral en hormigón 180 kg/cm2 rayada  e=0.10m. Ancho =1.50m</t>
  </si>
  <si>
    <t>Construcción de  aceras internas en hormigón 180 kg/cm2 estampada  e=0.10m. Ancho =1.50m</t>
  </si>
  <si>
    <t>Construcción de contén Pulido en Hormigón  180 kg/cm2.</t>
  </si>
  <si>
    <t>Excavación de material no clasificado a mano para aceras</t>
  </si>
  <si>
    <t>PAISAJISMO</t>
  </si>
  <si>
    <t>AREA DE JUEGOS</t>
  </si>
  <si>
    <t xml:space="preserve">ACONDICIONAMIENTO EN CACHA </t>
  </si>
  <si>
    <t>Suministro y colocacion de Tablero de fibra de vidrio incluye aro y malla</t>
  </si>
  <si>
    <t>pa</t>
  </si>
  <si>
    <t>m2</t>
  </si>
  <si>
    <t>Mantenimiento de plantas y grama (Jardineria)</t>
  </si>
  <si>
    <t>m</t>
  </si>
  <si>
    <t>m3</t>
  </si>
  <si>
    <t>m3c</t>
  </si>
  <si>
    <t>m3n</t>
  </si>
  <si>
    <t>m3s</t>
  </si>
  <si>
    <t>Bote de material producto de las demoliciones y exc.</t>
  </si>
  <si>
    <t>Relleno con tierra negra para jardineria</t>
  </si>
  <si>
    <t>Pintura epoxica en area de juego</t>
  </si>
  <si>
    <t>Pintura Acrilica en area general</t>
  </si>
  <si>
    <t>Fuquiantil funda mediana</t>
  </si>
  <si>
    <t>Palma cola de zorro 8 a 9 pies</t>
  </si>
  <si>
    <t xml:space="preserve">Coralillo  </t>
  </si>
  <si>
    <t xml:space="preserve">Grama Enana( S/C  y acondicionamiento del terreno ) </t>
  </si>
  <si>
    <t xml:space="preserve">Juegos diversos para niños (Columpios, Toboganes , Sube y baja, Carruseles (giratorios), Pasamanos (barras horizontales para escalar), Casitas de juego, etc. </t>
  </si>
  <si>
    <t>Bancos de concreto si espaldar</t>
  </si>
  <si>
    <t>NO.</t>
  </si>
  <si>
    <t>SUB-TOTAL</t>
  </si>
  <si>
    <r>
      <t>Calle H Zona Industrial de Herrera, en las Instalaciones del mercado de</t>
    </r>
    <r>
      <rPr>
        <b/>
        <i/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 xml:space="preserve">pintura  </t>
    </r>
    <r>
      <rPr>
        <b/>
        <i/>
        <sz val="10"/>
        <color theme="1"/>
        <rFont val="Times New Roman"/>
        <family val="1"/>
      </rPr>
      <t xml:space="preserve">                                              </t>
    </r>
  </si>
  <si>
    <r>
      <rPr>
        <b/>
        <sz val="12"/>
        <color theme="1"/>
        <rFont val="Times New Roman"/>
        <family val="1"/>
      </rPr>
      <t>Ubicación</t>
    </r>
    <r>
      <rPr>
        <sz val="12"/>
        <color theme="1"/>
        <rFont val="Times New Roman"/>
        <family val="1"/>
      </rPr>
      <t>: Carretera de Hato Nuevo, Cabayona</t>
    </r>
  </si>
  <si>
    <r>
      <rPr>
        <b/>
        <sz val="12"/>
        <color theme="1"/>
        <rFont val="Times New Roman"/>
        <family val="1"/>
      </rPr>
      <t>Obra</t>
    </r>
    <r>
      <rPr>
        <sz val="12"/>
        <color theme="1"/>
        <rFont val="Times New Roman"/>
        <family val="1"/>
      </rPr>
      <t>: Remodelacion del Parque de Cabayona</t>
    </r>
  </si>
  <si>
    <t>Salida de luces en muro informativo</t>
  </si>
  <si>
    <t>INSTALACION ELECTRICA</t>
  </si>
  <si>
    <t>Arenero en area de juego (Arena Itabo Lavada Suministro y regado)</t>
  </si>
  <si>
    <t>Corte de raices</t>
  </si>
  <si>
    <t>Relleno con caliche fino, compactado con equipo para las aceras e=0.10m</t>
  </si>
  <si>
    <t>ud</t>
  </si>
  <si>
    <t>S/C de Poste 4 x 4  de 20 pies Hierro negro pintado al horno según detalles en planos, con dos brazos para soportar luminarias, con dos luminarias tipo vial de 100Watts LED IP-66</t>
  </si>
  <si>
    <t>pies</t>
  </si>
  <si>
    <t>M3</t>
  </si>
  <si>
    <t>Base de concreto para poste de iluminación  en camellón, dimensiones ( base inf. 0.70 x 0.70)m,  ( base sup.  0.40 x 0.40)m altura 0.60 m, con tubo pasante y pernos de anclaje."</t>
  </si>
  <si>
    <t>S/C Panel de distribucción (PE- TLM-816C ), de circuitos formado por: 1- Bkrs. 20A/1P, 7- Bkrs. 20A/2P</t>
  </si>
  <si>
    <t>S/C Alimentador  desde Panel-PE hasta Base de contador compuesto por: 2C- thhn  No.6 fases, 1C-thhn No.8 neutro, 1C-thhn No.10 tierra, Tuberia PVC-sdr-26 de 1" ¢, (Distancia asumida)</t>
  </si>
  <si>
    <t>S/C Base de contador 100A/2P con Breaker 80Amp/2p-120-240V Nema 1R.</t>
  </si>
  <si>
    <t xml:space="preserve">S/C Alimentador desde panel PE hasta los circuitos Cancha Basquet de iluminacion en postes compuesto por: 2C- thhn  No.10 fases, 1C-thhn No.12 neutro, 1C-thhn No.12 tierra, Tuberia PVC-sdr-26 de 1" ¢, </t>
  </si>
  <si>
    <t xml:space="preserve">S/C Alimentador desde panel PE hasta los circuitos C1 de iluminacion en postes compuesto por: 2C- thhn  No.10 fases, 1C-thhn No.12 neutro, 1C-thhn No.12 tierra, Tuberia PVC-sdr-26 de 1" ¢, </t>
  </si>
  <si>
    <t>S/C Alimentador desde panel PE hasta los circuitos C5 de iluminacion en postes compuesto por: 2C- thhn  No.10 fases, 1C-thhn No.12 neutro, 1C-thhn No.12 tierra, Tuberia PVC-sdr-26 de 1" ¢</t>
  </si>
  <si>
    <t>S/C Alimentador desde panel PE hasta los circuitos C2 de iluminacion en postes compuesto por: 2C- thhn  No.10 fases, 1C-thhn No.12 neutro, 1C-thhn No.12 tierra, Tuberia PVC-sdr-26 de 1" ¢</t>
  </si>
  <si>
    <t>S/C Alimentador desde panel PE hasta los circuitos C3 de iluminacion en postes compuesto por: 2C- thhn  No.8 fases, 1C-thhn No.10 neutro, 1C-thhn No.12 tierra, Tuberia PVC-sdr-26 de 1" ¢</t>
  </si>
  <si>
    <t>S/C Alimentador desde panel PE hasta los circuitos C4 de iluminacion en postes compuesto por: 2C- thhn  No.8 fases, 1C-thhn No.10 neutro, 1C-thhn No.12 tierra, Tuberia PVC-sdr-26 de 1" ¢</t>
  </si>
  <si>
    <t>Excavaciones de zanjas (Z) para alimentadores (0,40 x 0,60 x 380)M3</t>
  </si>
  <si>
    <t>Muro informativo con el nombre del parque, la gestión y logo del ayuntamiento SDO. ( 6.00 m x 1.20 )  (Letras en hormigón, Inc. Pintura)</t>
  </si>
  <si>
    <t>Gastos Administrativos</t>
  </si>
  <si>
    <t>Imprevistos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</si>
</sst>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RD$&quot;* #,##0.00_);_(&quot;RD$&quot;* \(#,##0.00\);_(&quot;RD$&quot;* &quot;-&quot;??_);_(@_)"/>
    <numFmt numFmtId="165" formatCode="&quot;RD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3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10" fillId="0" borderId="0" xfId="0" applyFont="1"/>
    <xf numFmtId="0" fontId="11" fillId="0" borderId="0" xfId="0" applyFont="1"/>
    <xf numFmtId="2" fontId="10" fillId="0" borderId="0" xfId="0" applyNumberFormat="1" applyFont="1"/>
    <xf numFmtId="164" fontId="10" fillId="0" borderId="0" xfId="1" applyFont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8" fillId="0" borderId="0" xfId="0" applyFont="1"/>
    <xf numFmtId="2" fontId="13" fillId="0" borderId="0" xfId="0" applyNumberFormat="1" applyFont="1"/>
    <xf numFmtId="164" fontId="13" fillId="0" borderId="0" xfId="1" applyFont="1" applyFill="1" applyBorder="1"/>
    <xf numFmtId="165" fontId="8" fillId="0" borderId="0" xfId="0" applyNumberFormat="1" applyFont="1"/>
    <xf numFmtId="10" fontId="13" fillId="0" borderId="0" xfId="2" applyNumberFormat="1" applyFont="1" applyFill="1" applyBorder="1"/>
    <xf numFmtId="0" fontId="14" fillId="0" borderId="0" xfId="0" applyFont="1"/>
    <xf numFmtId="2" fontId="14" fillId="0" borderId="0" xfId="0" applyNumberFormat="1" applyFont="1"/>
    <xf numFmtId="164" fontId="14" fillId="0" borderId="0" xfId="1" applyFont="1" applyFill="1" applyBorder="1"/>
    <xf numFmtId="0" fontId="15" fillId="0" borderId="0" xfId="0" applyFont="1"/>
    <xf numFmtId="164" fontId="14" fillId="0" borderId="0" xfId="1" applyFont="1" applyBorder="1"/>
    <xf numFmtId="164" fontId="14" fillId="0" borderId="0" xfId="1" applyFont="1"/>
    <xf numFmtId="164" fontId="16" fillId="0" borderId="0" xfId="1" applyFont="1"/>
    <xf numFmtId="9" fontId="14" fillId="0" borderId="0" xfId="2" applyFont="1"/>
    <xf numFmtId="2" fontId="6" fillId="0" borderId="0" xfId="0" applyNumberFormat="1" applyFont="1"/>
    <xf numFmtId="164" fontId="6" fillId="0" borderId="0" xfId="1" applyFont="1"/>
    <xf numFmtId="0" fontId="17" fillId="0" borderId="0" xfId="0" applyFont="1"/>
    <xf numFmtId="0" fontId="3" fillId="0" borderId="0" xfId="0" applyFont="1"/>
    <xf numFmtId="4" fontId="12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4" fontId="12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10" fontId="13" fillId="0" borderId="0" xfId="2" applyNumberFormat="1" applyFont="1" applyBorder="1"/>
    <xf numFmtId="0" fontId="5" fillId="0" borderId="0" xfId="0" applyFont="1"/>
    <xf numFmtId="4" fontId="5" fillId="0" borderId="0" xfId="0" applyNumberFormat="1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18" fillId="0" borderId="0" xfId="0" applyFont="1"/>
    <xf numFmtId="2" fontId="18" fillId="0" borderId="0" xfId="0" applyNumberFormat="1" applyFont="1"/>
    <xf numFmtId="164" fontId="18" fillId="0" borderId="0" xfId="1" applyFont="1" applyFill="1" applyBorder="1"/>
    <xf numFmtId="165" fontId="18" fillId="0" borderId="0" xfId="0" applyNumberFormat="1" applyFont="1"/>
    <xf numFmtId="164" fontId="19" fillId="0" borderId="0" xfId="1" applyFont="1" applyFill="1" applyBorder="1"/>
    <xf numFmtId="0" fontId="19" fillId="0" borderId="0" xfId="0" applyFont="1"/>
    <xf numFmtId="165" fontId="19" fillId="0" borderId="0" xfId="0" applyNumberFormat="1" applyFont="1"/>
    <xf numFmtId="0" fontId="19" fillId="0" borderId="0" xfId="0" applyFont="1" applyAlignment="1">
      <alignment horizontal="center"/>
    </xf>
    <xf numFmtId="10" fontId="18" fillId="0" borderId="0" xfId="2" applyNumberFormat="1" applyFont="1" applyFill="1" applyBorder="1"/>
    <xf numFmtId="0" fontId="20" fillId="0" borderId="0" xfId="0" applyFont="1" applyAlignment="1">
      <alignment horizontal="center"/>
    </xf>
    <xf numFmtId="10" fontId="6" fillId="0" borderId="0" xfId="2" applyNumberFormat="1" applyFont="1" applyBorder="1"/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120015</xdr:colOff>
      <xdr:row>0</xdr:row>
      <xdr:rowOff>44661</xdr:rowOff>
    </xdr:from>
    <xdr:to>
      <xdr:col>1</xdr:col>
      <xdr:colOff>542925</xdr:colOff>
      <xdr:row>3</xdr:row>
      <xdr:rowOff>102869</xdr:rowOff>
    </xdr:to>
    <xdr:pic>
      <xdr:nvPicPr>
        <xdr:cNvPr id="4" name="Imagen 1" descr="Logo ASDO rg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36000"/>
        </a:blip>
        <a:srcRect/>
        <a:stretch>
          <a:fillRect/>
        </a:stretch>
      </xdr:blipFill>
      <xdr:spPr bwMode="auto">
        <a:xfrm>
          <a:off x="120015" y="44661"/>
          <a:ext cx="857250" cy="82020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view="pageBreakPreview" topLeftCell="A70" zoomScaleNormal="100" zoomScaleSheetLayoutView="100" workbookViewId="0">
      <selection activeCell="C84" sqref="C84"/>
    </sheetView>
  </sheetViews>
  <sheetFormatPr baseColWidth="10" defaultRowHeight="15" x14ac:dyDescent="0.25"/>
  <cols>
    <col min="1" max="1" width="6.5703125" style="3" bestFit="1" customWidth="1"/>
    <col min="2" max="2" width="40.85546875" style="3" customWidth="1"/>
    <col min="3" max="3" width="8.85546875" style="3" bestFit="1" customWidth="1"/>
    <col min="4" max="4" width="8.140625" style="30" customWidth="1"/>
    <col min="5" max="5" width="11.85546875" style="31" customWidth="1"/>
    <col min="6" max="6" width="12.7109375" style="3" bestFit="1" customWidth="1"/>
    <col min="7" max="7" width="16" style="15" bestFit="1" customWidth="1"/>
    <col min="8" max="8" width="15.85546875" style="3" bestFit="1" customWidth="1"/>
    <col min="9" max="9" width="17.140625" style="3" bestFit="1" customWidth="1"/>
    <col min="10" max="16384" width="11.42578125" style="3"/>
  </cols>
  <sheetData>
    <row r="1" spans="1:7" ht="18.75" customHeight="1" x14ac:dyDescent="0.3">
      <c r="A1" s="73" t="s">
        <v>14</v>
      </c>
      <c r="B1" s="73"/>
      <c r="C1" s="73"/>
      <c r="D1" s="73"/>
      <c r="E1" s="73"/>
      <c r="F1" s="73"/>
      <c r="G1" s="73"/>
    </row>
    <row r="2" spans="1:7" ht="23.25" customHeight="1" x14ac:dyDescent="0.25">
      <c r="A2" s="74" t="s">
        <v>15</v>
      </c>
      <c r="B2" s="74"/>
      <c r="C2" s="74"/>
      <c r="D2" s="74"/>
      <c r="E2" s="74"/>
      <c r="F2" s="74"/>
      <c r="G2" s="74"/>
    </row>
    <row r="3" spans="1:7" ht="18.75" customHeight="1" x14ac:dyDescent="0.3">
      <c r="A3" s="73" t="s">
        <v>16</v>
      </c>
      <c r="B3" s="73"/>
      <c r="C3" s="73"/>
      <c r="D3" s="73"/>
      <c r="E3" s="73"/>
      <c r="F3" s="73"/>
      <c r="G3" s="73"/>
    </row>
    <row r="4" spans="1:7" ht="15" customHeight="1" x14ac:dyDescent="0.25">
      <c r="A4" s="75" t="s">
        <v>57</v>
      </c>
      <c r="B4" s="75"/>
      <c r="C4" s="75"/>
      <c r="D4" s="75"/>
      <c r="E4" s="75"/>
      <c r="F4" s="75"/>
      <c r="G4" s="75"/>
    </row>
    <row r="5" spans="1:7" ht="15.75" x14ac:dyDescent="0.25">
      <c r="A5" s="76" t="s">
        <v>17</v>
      </c>
      <c r="B5" s="76"/>
      <c r="C5" s="76"/>
      <c r="D5" s="76"/>
      <c r="E5" s="76"/>
      <c r="F5" s="76"/>
      <c r="G5" s="76"/>
    </row>
    <row r="6" spans="1:7" s="32" customFormat="1" ht="21.75" customHeight="1" x14ac:dyDescent="0.25">
      <c r="A6" s="71" t="s">
        <v>59</v>
      </c>
      <c r="B6" s="71"/>
      <c r="C6" s="71"/>
      <c r="D6" s="71"/>
      <c r="E6" s="71"/>
      <c r="G6" s="33"/>
    </row>
    <row r="7" spans="1:7" s="32" customFormat="1" ht="12" customHeight="1" x14ac:dyDescent="0.25">
      <c r="A7" s="71" t="s">
        <v>58</v>
      </c>
      <c r="B7" s="71"/>
      <c r="C7" s="71"/>
      <c r="D7" s="71"/>
      <c r="E7" s="71"/>
      <c r="F7" s="71"/>
      <c r="G7" s="71"/>
    </row>
    <row r="8" spans="1:7" ht="15.75" thickBot="1" x14ac:dyDescent="0.3">
      <c r="A8" s="4"/>
      <c r="B8" s="4"/>
      <c r="C8" s="4"/>
      <c r="D8" s="6"/>
      <c r="E8" s="7"/>
      <c r="F8" s="4"/>
      <c r="G8" s="5"/>
    </row>
    <row r="9" spans="1:7" ht="15.75" thickBot="1" x14ac:dyDescent="0.3">
      <c r="A9" s="8" t="s">
        <v>55</v>
      </c>
      <c r="B9" s="9" t="s">
        <v>0</v>
      </c>
      <c r="C9" s="9" t="s">
        <v>2</v>
      </c>
      <c r="D9" s="9" t="s">
        <v>1</v>
      </c>
      <c r="E9" s="9" t="s">
        <v>3</v>
      </c>
      <c r="F9" s="9" t="s">
        <v>4</v>
      </c>
      <c r="G9" s="10" t="s">
        <v>56</v>
      </c>
    </row>
    <row r="10" spans="1:7" x14ac:dyDescent="0.25">
      <c r="A10" s="11"/>
      <c r="B10" s="12"/>
      <c r="C10" s="12"/>
      <c r="D10" s="12"/>
      <c r="E10" s="12"/>
      <c r="F10" s="12"/>
      <c r="G10" s="13"/>
    </row>
    <row r="11" spans="1:7" x14ac:dyDescent="0.25">
      <c r="A11" s="12">
        <v>1</v>
      </c>
      <c r="B11" s="1" t="s">
        <v>25</v>
      </c>
      <c r="C11" s="39"/>
      <c r="D11" s="40"/>
      <c r="E11" s="41"/>
      <c r="F11" s="41"/>
      <c r="G11" s="42"/>
    </row>
    <row r="12" spans="1:7" x14ac:dyDescent="0.25">
      <c r="A12" s="43">
        <f>+A11+0.01</f>
        <v>1.01</v>
      </c>
      <c r="B12" s="3" t="s">
        <v>22</v>
      </c>
      <c r="C12" s="39">
        <v>1</v>
      </c>
      <c r="D12" s="40" t="s">
        <v>37</v>
      </c>
      <c r="E12" s="41"/>
      <c r="F12" s="41">
        <f>+E12*C12</f>
        <v>0</v>
      </c>
      <c r="G12" s="42"/>
    </row>
    <row r="13" spans="1:7" x14ac:dyDescent="0.25">
      <c r="A13" s="43">
        <f t="shared" ref="A13:A15" si="0">+A12+0.01</f>
        <v>1.02</v>
      </c>
      <c r="B13" s="3" t="s">
        <v>23</v>
      </c>
      <c r="C13" s="39">
        <v>30</v>
      </c>
      <c r="D13" s="40" t="s">
        <v>24</v>
      </c>
      <c r="E13" s="41"/>
      <c r="F13" s="41">
        <f t="shared" ref="F13:F67" si="1">+E13*C13</f>
        <v>0</v>
      </c>
      <c r="G13" s="42"/>
    </row>
    <row r="14" spans="1:7" x14ac:dyDescent="0.25">
      <c r="A14" s="43">
        <f t="shared" si="0"/>
        <v>1.03</v>
      </c>
      <c r="B14" s="3" t="s">
        <v>63</v>
      </c>
      <c r="C14" s="39">
        <v>1</v>
      </c>
      <c r="D14" s="40" t="s">
        <v>37</v>
      </c>
      <c r="E14" s="41"/>
      <c r="F14" s="41">
        <f t="shared" si="1"/>
        <v>0</v>
      </c>
      <c r="G14" s="42"/>
    </row>
    <row r="15" spans="1:7" x14ac:dyDescent="0.25">
      <c r="A15" s="43">
        <f t="shared" si="0"/>
        <v>1.04</v>
      </c>
      <c r="B15" s="3" t="s">
        <v>26</v>
      </c>
      <c r="C15" s="39">
        <v>1</v>
      </c>
      <c r="D15" s="40" t="s">
        <v>37</v>
      </c>
      <c r="E15" s="41"/>
      <c r="F15" s="41">
        <f t="shared" si="1"/>
        <v>0</v>
      </c>
      <c r="G15" s="42">
        <f>SUM(F12:F15)</f>
        <v>0</v>
      </c>
    </row>
    <row r="16" spans="1:7" x14ac:dyDescent="0.25">
      <c r="C16" s="39"/>
      <c r="D16" s="40"/>
      <c r="E16" s="41"/>
      <c r="F16" s="41">
        <f t="shared" si="1"/>
        <v>0</v>
      </c>
      <c r="G16" s="42"/>
    </row>
    <row r="17" spans="1:8" x14ac:dyDescent="0.25">
      <c r="A17" s="12">
        <v>2</v>
      </c>
      <c r="B17" s="1" t="s">
        <v>27</v>
      </c>
      <c r="C17" s="39"/>
      <c r="D17" s="40"/>
      <c r="E17" s="41"/>
      <c r="F17" s="41">
        <f t="shared" si="1"/>
        <v>0</v>
      </c>
      <c r="G17" s="42"/>
    </row>
    <row r="18" spans="1:8" x14ac:dyDescent="0.25">
      <c r="A18" s="43">
        <f>+A17+0.01</f>
        <v>2.0099999999999998</v>
      </c>
      <c r="B18" s="3" t="s">
        <v>21</v>
      </c>
      <c r="C18" s="39">
        <v>464.4</v>
      </c>
      <c r="D18" s="40" t="s">
        <v>40</v>
      </c>
      <c r="E18" s="41"/>
      <c r="F18" s="41">
        <f t="shared" si="1"/>
        <v>0</v>
      </c>
      <c r="G18" s="42"/>
    </row>
    <row r="19" spans="1:8" x14ac:dyDescent="0.25">
      <c r="A19" s="43">
        <f t="shared" ref="A19:A24" si="2">+A18+0.01</f>
        <v>2.0199999999999996</v>
      </c>
      <c r="B19" s="3" t="s">
        <v>20</v>
      </c>
      <c r="C19" s="39">
        <v>464.4</v>
      </c>
      <c r="D19" s="40" t="s">
        <v>38</v>
      </c>
      <c r="E19" s="41"/>
      <c r="F19" s="41">
        <f t="shared" si="1"/>
        <v>0</v>
      </c>
      <c r="G19" s="42"/>
    </row>
    <row r="20" spans="1:8" x14ac:dyDescent="0.25">
      <c r="A20" s="43">
        <f t="shared" si="2"/>
        <v>2.0299999999999994</v>
      </c>
      <c r="B20" s="3" t="s">
        <v>19</v>
      </c>
      <c r="C20" s="39">
        <v>1</v>
      </c>
      <c r="D20" s="40" t="s">
        <v>37</v>
      </c>
      <c r="E20" s="41"/>
      <c r="F20" s="41">
        <f t="shared" si="1"/>
        <v>0</v>
      </c>
      <c r="G20" s="42"/>
    </row>
    <row r="21" spans="1:8" s="14" customFormat="1" ht="30" x14ac:dyDescent="0.25">
      <c r="A21" s="40">
        <f t="shared" si="2"/>
        <v>2.0399999999999991</v>
      </c>
      <c r="B21" s="44" t="s">
        <v>32</v>
      </c>
      <c r="C21" s="39">
        <v>160</v>
      </c>
      <c r="D21" s="40" t="s">
        <v>43</v>
      </c>
      <c r="E21" s="45"/>
      <c r="F21" s="45">
        <f t="shared" si="1"/>
        <v>0</v>
      </c>
      <c r="G21" s="34"/>
    </row>
    <row r="22" spans="1:8" ht="30" x14ac:dyDescent="0.25">
      <c r="A22" s="43">
        <f t="shared" si="2"/>
        <v>2.0499999999999989</v>
      </c>
      <c r="B22" s="46" t="s">
        <v>45</v>
      </c>
      <c r="C22" s="39">
        <f>(C18*0.074*1.5)+(C19*0.1*1.5)</f>
        <v>121.20839999999998</v>
      </c>
      <c r="D22" s="40" t="s">
        <v>44</v>
      </c>
      <c r="E22" s="41"/>
      <c r="F22" s="41">
        <f t="shared" si="1"/>
        <v>0</v>
      </c>
      <c r="G22" s="42"/>
    </row>
    <row r="23" spans="1:8" ht="30" x14ac:dyDescent="0.25">
      <c r="A23" s="40">
        <f t="shared" si="2"/>
        <v>2.0599999999999987</v>
      </c>
      <c r="B23" s="44" t="s">
        <v>64</v>
      </c>
      <c r="C23" s="39">
        <f>+(C27+C28)*0.1</f>
        <v>165.5</v>
      </c>
      <c r="D23" s="2" t="s">
        <v>42</v>
      </c>
      <c r="E23" s="45"/>
      <c r="F23" s="45">
        <f t="shared" si="1"/>
        <v>0</v>
      </c>
      <c r="G23" s="42"/>
    </row>
    <row r="24" spans="1:8" x14ac:dyDescent="0.25">
      <c r="A24" s="43">
        <f t="shared" si="2"/>
        <v>2.0699999999999985</v>
      </c>
      <c r="B24" s="3" t="s">
        <v>46</v>
      </c>
      <c r="C24" s="39">
        <v>18</v>
      </c>
      <c r="D24" s="40" t="s">
        <v>41</v>
      </c>
      <c r="E24" s="41"/>
      <c r="F24" s="41">
        <f t="shared" si="1"/>
        <v>0</v>
      </c>
      <c r="G24" s="42">
        <f>SUM(F18:F24)</f>
        <v>0</v>
      </c>
    </row>
    <row r="25" spans="1:8" x14ac:dyDescent="0.25">
      <c r="C25" s="39"/>
      <c r="D25" s="40"/>
      <c r="E25" s="41"/>
      <c r="F25" s="41">
        <f t="shared" si="1"/>
        <v>0</v>
      </c>
      <c r="G25" s="42"/>
    </row>
    <row r="26" spans="1:8" x14ac:dyDescent="0.25">
      <c r="A26" s="12">
        <v>3</v>
      </c>
      <c r="B26" s="1" t="s">
        <v>28</v>
      </c>
      <c r="C26" s="39"/>
      <c r="D26" s="40"/>
      <c r="E26" s="41"/>
      <c r="F26" s="41">
        <f t="shared" si="1"/>
        <v>0</v>
      </c>
      <c r="G26" s="42"/>
    </row>
    <row r="27" spans="1:8" s="14" customFormat="1" ht="45" x14ac:dyDescent="0.25">
      <c r="A27" s="37">
        <f>+A26+0.01</f>
        <v>3.01</v>
      </c>
      <c r="B27" s="35" t="s">
        <v>29</v>
      </c>
      <c r="C27" s="36">
        <v>900</v>
      </c>
      <c r="D27" s="37" t="s">
        <v>38</v>
      </c>
      <c r="E27" s="38"/>
      <c r="F27" s="38">
        <f t="shared" si="1"/>
        <v>0</v>
      </c>
      <c r="G27" s="34"/>
    </row>
    <row r="28" spans="1:8" s="14" customFormat="1" ht="45" x14ac:dyDescent="0.25">
      <c r="A28" s="37">
        <f t="shared" ref="A28:A29" si="3">+A27+0.01</f>
        <v>3.0199999999999996</v>
      </c>
      <c r="B28" s="35" t="s">
        <v>30</v>
      </c>
      <c r="C28" s="36">
        <v>755</v>
      </c>
      <c r="D28" s="37" t="s">
        <v>38</v>
      </c>
      <c r="E28" s="38"/>
      <c r="F28" s="38">
        <f t="shared" si="1"/>
        <v>0</v>
      </c>
      <c r="G28" s="34"/>
    </row>
    <row r="29" spans="1:8" s="14" customFormat="1" ht="30" x14ac:dyDescent="0.25">
      <c r="A29" s="40">
        <f t="shared" si="3"/>
        <v>3.0299999999999994</v>
      </c>
      <c r="B29" s="44" t="s">
        <v>31</v>
      </c>
      <c r="C29" s="39">
        <v>464.4</v>
      </c>
      <c r="D29" s="40" t="s">
        <v>40</v>
      </c>
      <c r="E29" s="45"/>
      <c r="F29" s="45">
        <f t="shared" si="1"/>
        <v>0</v>
      </c>
      <c r="G29" s="34">
        <f>SUM(F27:F29)</f>
        <v>0</v>
      </c>
    </row>
    <row r="30" spans="1:8" x14ac:dyDescent="0.25">
      <c r="A30" s="48"/>
      <c r="B30" s="48"/>
      <c r="C30" s="36"/>
      <c r="D30" s="37"/>
      <c r="E30" s="49"/>
      <c r="F30" s="49">
        <f t="shared" si="1"/>
        <v>0</v>
      </c>
      <c r="G30" s="50"/>
    </row>
    <row r="31" spans="1:8" x14ac:dyDescent="0.25">
      <c r="A31" s="51">
        <v>3</v>
      </c>
      <c r="B31" s="52" t="s">
        <v>61</v>
      </c>
      <c r="C31" s="36"/>
      <c r="D31" s="37"/>
      <c r="E31" s="49"/>
      <c r="F31" s="49"/>
      <c r="G31" s="50"/>
    </row>
    <row r="32" spans="1:8" x14ac:dyDescent="0.25">
      <c r="A32" s="53">
        <f>+A31+0.01</f>
        <v>3.01</v>
      </c>
      <c r="B32" s="54" t="s">
        <v>60</v>
      </c>
      <c r="C32" s="36">
        <v>4</v>
      </c>
      <c r="D32" s="37" t="s">
        <v>24</v>
      </c>
      <c r="E32" s="49"/>
      <c r="F32" s="49">
        <f>+C32*E32</f>
        <v>0</v>
      </c>
      <c r="G32" s="50"/>
      <c r="H32" s="49"/>
    </row>
    <row r="33" spans="1:8" ht="60" x14ac:dyDescent="0.25">
      <c r="A33" s="53">
        <f>+A32+0.01</f>
        <v>3.0199999999999996</v>
      </c>
      <c r="B33" s="35" t="s">
        <v>66</v>
      </c>
      <c r="C33" s="36">
        <v>25</v>
      </c>
      <c r="D33" s="37" t="s">
        <v>65</v>
      </c>
      <c r="E33" s="38"/>
      <c r="F33" s="38">
        <f>+E33*C33</f>
        <v>0</v>
      </c>
      <c r="G33" s="50"/>
      <c r="H33" s="49"/>
    </row>
    <row r="34" spans="1:8" ht="45" x14ac:dyDescent="0.25">
      <c r="A34" s="53">
        <f t="shared" ref="A34:A37" si="4">+A33+0.01</f>
        <v>3.0299999999999994</v>
      </c>
      <c r="B34" s="35" t="s">
        <v>70</v>
      </c>
      <c r="C34" s="36">
        <v>1</v>
      </c>
      <c r="D34" s="37" t="s">
        <v>65</v>
      </c>
      <c r="E34" s="38"/>
      <c r="F34" s="38">
        <f>+E34*C34</f>
        <v>0</v>
      </c>
      <c r="G34" s="50"/>
      <c r="H34" s="49"/>
    </row>
    <row r="35" spans="1:8" ht="75" x14ac:dyDescent="0.25">
      <c r="A35" s="53">
        <f t="shared" si="4"/>
        <v>3.0399999999999991</v>
      </c>
      <c r="B35" s="35" t="s">
        <v>71</v>
      </c>
      <c r="C35" s="36">
        <v>80</v>
      </c>
      <c r="D35" s="37" t="s">
        <v>67</v>
      </c>
      <c r="E35" s="38"/>
      <c r="F35" s="38">
        <f t="shared" ref="F35:F43" si="5">+E35*C35</f>
        <v>0</v>
      </c>
      <c r="G35" s="50"/>
      <c r="H35" s="49"/>
    </row>
    <row r="36" spans="1:8" ht="30" x14ac:dyDescent="0.25">
      <c r="A36" s="53">
        <f t="shared" si="4"/>
        <v>3.0499999999999989</v>
      </c>
      <c r="B36" s="35" t="s">
        <v>72</v>
      </c>
      <c r="C36" s="36">
        <v>1</v>
      </c>
      <c r="D36" s="37" t="s">
        <v>65</v>
      </c>
      <c r="E36" s="38"/>
      <c r="F36" s="38">
        <f t="shared" si="5"/>
        <v>0</v>
      </c>
      <c r="G36" s="50"/>
      <c r="H36" s="49"/>
    </row>
    <row r="37" spans="1:8" ht="75" x14ac:dyDescent="0.25">
      <c r="A37" s="53">
        <f t="shared" si="4"/>
        <v>3.0599999999999987</v>
      </c>
      <c r="B37" s="35" t="s">
        <v>73</v>
      </c>
      <c r="C37" s="36">
        <v>115</v>
      </c>
      <c r="D37" s="37" t="s">
        <v>67</v>
      </c>
      <c r="E37" s="38"/>
      <c r="F37" s="38">
        <f t="shared" si="5"/>
        <v>0</v>
      </c>
      <c r="G37" s="50"/>
      <c r="H37" s="49"/>
    </row>
    <row r="38" spans="1:8" ht="75" x14ac:dyDescent="0.25">
      <c r="A38" s="53">
        <f t="shared" ref="A38:A44" si="6">+A37+0.01</f>
        <v>3.0699999999999985</v>
      </c>
      <c r="B38" s="35" t="s">
        <v>74</v>
      </c>
      <c r="C38" s="36">
        <v>289.3</v>
      </c>
      <c r="D38" s="37" t="s">
        <v>67</v>
      </c>
      <c r="E38" s="38"/>
      <c r="F38" s="38">
        <f t="shared" si="5"/>
        <v>0</v>
      </c>
      <c r="G38" s="50"/>
      <c r="H38" s="49"/>
    </row>
    <row r="39" spans="1:8" ht="75" x14ac:dyDescent="0.25">
      <c r="A39" s="53">
        <f t="shared" si="6"/>
        <v>3.0799999999999983</v>
      </c>
      <c r="B39" s="35" t="s">
        <v>75</v>
      </c>
      <c r="C39" s="36">
        <v>367.13</v>
      </c>
      <c r="D39" s="37" t="s">
        <v>67</v>
      </c>
      <c r="E39" s="38"/>
      <c r="F39" s="38">
        <f t="shared" si="5"/>
        <v>0</v>
      </c>
      <c r="G39" s="50"/>
      <c r="H39" s="49"/>
    </row>
    <row r="40" spans="1:8" ht="75" x14ac:dyDescent="0.25">
      <c r="A40" s="53">
        <f t="shared" si="6"/>
        <v>3.0899999999999981</v>
      </c>
      <c r="B40" s="35" t="s">
        <v>76</v>
      </c>
      <c r="C40" s="36">
        <v>372.3</v>
      </c>
      <c r="D40" s="37" t="s">
        <v>67</v>
      </c>
      <c r="E40" s="38"/>
      <c r="F40" s="38">
        <f t="shared" si="5"/>
        <v>0</v>
      </c>
      <c r="G40" s="3"/>
      <c r="H40" s="49"/>
    </row>
    <row r="41" spans="1:8" ht="75" x14ac:dyDescent="0.25">
      <c r="A41" s="53">
        <f t="shared" si="6"/>
        <v>3.0999999999999979</v>
      </c>
      <c r="B41" s="35" t="s">
        <v>77</v>
      </c>
      <c r="C41" s="36">
        <v>643</v>
      </c>
      <c r="D41" s="37" t="s">
        <v>67</v>
      </c>
      <c r="E41" s="38"/>
      <c r="F41" s="38">
        <f t="shared" si="5"/>
        <v>0</v>
      </c>
      <c r="G41" s="3"/>
      <c r="H41" s="49"/>
    </row>
    <row r="42" spans="1:8" ht="75" x14ac:dyDescent="0.25">
      <c r="A42" s="53">
        <f t="shared" si="6"/>
        <v>3.1099999999999977</v>
      </c>
      <c r="B42" s="35" t="s">
        <v>78</v>
      </c>
      <c r="C42" s="36">
        <v>644</v>
      </c>
      <c r="D42" s="37" t="s">
        <v>67</v>
      </c>
      <c r="E42" s="38"/>
      <c r="F42" s="38">
        <f t="shared" si="5"/>
        <v>0</v>
      </c>
      <c r="G42" s="3"/>
      <c r="H42" s="49"/>
    </row>
    <row r="43" spans="1:8" ht="30" x14ac:dyDescent="0.25">
      <c r="A43" s="53">
        <f t="shared" si="6"/>
        <v>3.1199999999999974</v>
      </c>
      <c r="B43" s="35" t="s">
        <v>79</v>
      </c>
      <c r="C43" s="36">
        <v>91.2</v>
      </c>
      <c r="D43" s="37" t="s">
        <v>68</v>
      </c>
      <c r="E43" s="38"/>
      <c r="F43" s="38">
        <f t="shared" si="5"/>
        <v>0</v>
      </c>
      <c r="G43" s="3"/>
      <c r="H43" s="49"/>
    </row>
    <row r="44" spans="1:8" s="14" customFormat="1" ht="60" x14ac:dyDescent="0.25">
      <c r="A44" s="53">
        <f t="shared" si="6"/>
        <v>3.1299999999999972</v>
      </c>
      <c r="B44" s="35" t="s">
        <v>69</v>
      </c>
      <c r="C44" s="39">
        <v>25</v>
      </c>
      <c r="D44" s="40" t="s">
        <v>24</v>
      </c>
      <c r="E44" s="45"/>
      <c r="F44" s="45">
        <f t="shared" ref="F44" si="7">+C44*E44</f>
        <v>0</v>
      </c>
      <c r="G44" s="55">
        <f>SUM(F32:F44)</f>
        <v>0</v>
      </c>
    </row>
    <row r="45" spans="1:8" x14ac:dyDescent="0.25">
      <c r="A45" s="48"/>
      <c r="B45" s="48"/>
      <c r="C45" s="36"/>
      <c r="D45" s="37"/>
      <c r="E45" s="49"/>
      <c r="F45" s="49"/>
      <c r="G45" s="50"/>
    </row>
    <row r="46" spans="1:8" x14ac:dyDescent="0.25">
      <c r="A46" s="51">
        <v>4</v>
      </c>
      <c r="B46" s="56" t="s">
        <v>18</v>
      </c>
      <c r="C46" s="36"/>
      <c r="D46" s="37"/>
      <c r="E46" s="49"/>
      <c r="F46" s="49">
        <f t="shared" si="1"/>
        <v>0</v>
      </c>
      <c r="G46" s="50"/>
    </row>
    <row r="47" spans="1:8" x14ac:dyDescent="0.25">
      <c r="A47" s="57">
        <f>+A46+0.01</f>
        <v>4.01</v>
      </c>
      <c r="B47" s="54" t="s">
        <v>54</v>
      </c>
      <c r="C47" s="36">
        <v>36</v>
      </c>
      <c r="D47" s="37" t="s">
        <v>24</v>
      </c>
      <c r="E47" s="49"/>
      <c r="F47" s="49">
        <f t="shared" si="1"/>
        <v>0</v>
      </c>
      <c r="G47" s="50"/>
    </row>
    <row r="48" spans="1:8" ht="45" x14ac:dyDescent="0.25">
      <c r="A48" s="57">
        <f>+A47+0.01</f>
        <v>4.0199999999999996</v>
      </c>
      <c r="B48" s="44" t="s">
        <v>80</v>
      </c>
      <c r="C48" s="36">
        <v>1</v>
      </c>
      <c r="D48" s="37" t="s">
        <v>24</v>
      </c>
      <c r="E48" s="36"/>
      <c r="F48" s="36">
        <f t="shared" si="1"/>
        <v>0</v>
      </c>
      <c r="G48" s="55">
        <f>SUM(F47:F48)</f>
        <v>0</v>
      </c>
    </row>
    <row r="49" spans="1:7" x14ac:dyDescent="0.25">
      <c r="A49" s="48"/>
      <c r="B49" s="48"/>
      <c r="C49" s="36"/>
      <c r="D49" s="37"/>
      <c r="E49" s="49"/>
      <c r="F49" s="49">
        <f t="shared" si="1"/>
        <v>0</v>
      </c>
      <c r="G49" s="50"/>
    </row>
    <row r="50" spans="1:7" x14ac:dyDescent="0.25">
      <c r="A50" s="51">
        <v>5</v>
      </c>
      <c r="B50" s="58" t="s">
        <v>33</v>
      </c>
      <c r="C50" s="36"/>
      <c r="D50" s="37"/>
      <c r="E50" s="49"/>
      <c r="F50" s="49">
        <f t="shared" si="1"/>
        <v>0</v>
      </c>
      <c r="G50" s="50"/>
    </row>
    <row r="51" spans="1:7" ht="40.5" customHeight="1" x14ac:dyDescent="0.25">
      <c r="A51" s="37">
        <f>+A50+0.01</f>
        <v>5.01</v>
      </c>
      <c r="B51" s="35" t="s">
        <v>52</v>
      </c>
      <c r="C51" s="36">
        <v>1450</v>
      </c>
      <c r="D51" s="37" t="s">
        <v>38</v>
      </c>
      <c r="E51" s="38"/>
      <c r="F51" s="38">
        <f t="shared" si="1"/>
        <v>0</v>
      </c>
      <c r="G51" s="50"/>
    </row>
    <row r="52" spans="1:7" x14ac:dyDescent="0.25">
      <c r="A52" s="57">
        <f t="shared" ref="A52:A55" si="8">+A51+0.01</f>
        <v>5.0199999999999996</v>
      </c>
      <c r="B52" s="54" t="s">
        <v>50</v>
      </c>
      <c r="C52" s="36">
        <v>25</v>
      </c>
      <c r="D52" s="37" t="s">
        <v>24</v>
      </c>
      <c r="E52" s="49"/>
      <c r="F52" s="49">
        <f t="shared" si="1"/>
        <v>0</v>
      </c>
      <c r="G52" s="50"/>
    </row>
    <row r="53" spans="1:7" x14ac:dyDescent="0.25">
      <c r="A53" s="57">
        <f t="shared" si="8"/>
        <v>5.0299999999999994</v>
      </c>
      <c r="B53" s="54" t="s">
        <v>49</v>
      </c>
      <c r="C53" s="36">
        <v>2600</v>
      </c>
      <c r="D53" s="37" t="s">
        <v>24</v>
      </c>
      <c r="E53" s="49"/>
      <c r="F53" s="49">
        <f t="shared" si="1"/>
        <v>0</v>
      </c>
      <c r="G53" s="50"/>
    </row>
    <row r="54" spans="1:7" x14ac:dyDescent="0.25">
      <c r="A54" s="57">
        <f t="shared" si="8"/>
        <v>5.0399999999999991</v>
      </c>
      <c r="B54" s="54" t="s">
        <v>51</v>
      </c>
      <c r="C54" s="36">
        <v>2760</v>
      </c>
      <c r="D54" s="37" t="s">
        <v>24</v>
      </c>
      <c r="E54" s="49"/>
      <c r="F54" s="49">
        <f t="shared" si="1"/>
        <v>0</v>
      </c>
      <c r="G54" s="50"/>
    </row>
    <row r="55" spans="1:7" ht="14.25" customHeight="1" x14ac:dyDescent="0.25">
      <c r="A55" s="57">
        <f t="shared" si="8"/>
        <v>5.0499999999999989</v>
      </c>
      <c r="B55" s="54" t="s">
        <v>39</v>
      </c>
      <c r="C55" s="36">
        <v>1</v>
      </c>
      <c r="D55" s="37" t="s">
        <v>37</v>
      </c>
      <c r="E55" s="49"/>
      <c r="F55" s="49">
        <f t="shared" si="1"/>
        <v>0</v>
      </c>
      <c r="G55" s="50">
        <f>SUM(F51:F55)</f>
        <v>0</v>
      </c>
    </row>
    <row r="56" spans="1:7" x14ac:dyDescent="0.25">
      <c r="A56" s="48"/>
      <c r="B56" s="48"/>
      <c r="C56" s="36"/>
      <c r="D56" s="37"/>
      <c r="E56" s="49"/>
      <c r="F56" s="49">
        <f t="shared" si="1"/>
        <v>0</v>
      </c>
      <c r="G56" s="50"/>
    </row>
    <row r="57" spans="1:7" x14ac:dyDescent="0.25">
      <c r="A57" s="48"/>
      <c r="B57" s="48"/>
      <c r="C57" s="36"/>
      <c r="D57" s="37"/>
      <c r="E57" s="49"/>
      <c r="F57" s="49"/>
      <c r="G57" s="50"/>
    </row>
    <row r="58" spans="1:7" x14ac:dyDescent="0.25">
      <c r="A58" s="48"/>
      <c r="B58" s="48"/>
      <c r="C58" s="36"/>
      <c r="D58" s="37"/>
      <c r="E58" s="49"/>
      <c r="F58" s="49"/>
      <c r="G58" s="50"/>
    </row>
    <row r="59" spans="1:7" x14ac:dyDescent="0.25">
      <c r="A59" s="48"/>
      <c r="B59" s="48"/>
      <c r="C59" s="36"/>
      <c r="D59" s="37"/>
      <c r="E59" s="49"/>
      <c r="F59" s="49"/>
      <c r="G59" s="50"/>
    </row>
    <row r="60" spans="1:7" x14ac:dyDescent="0.25">
      <c r="A60" s="51">
        <v>6</v>
      </c>
      <c r="B60" s="58" t="s">
        <v>34</v>
      </c>
      <c r="C60" s="36"/>
      <c r="D60" s="37"/>
      <c r="E60" s="49"/>
      <c r="F60" s="49">
        <f t="shared" si="1"/>
        <v>0</v>
      </c>
      <c r="G60" s="50"/>
    </row>
    <row r="61" spans="1:7" s="14" customFormat="1" ht="60" x14ac:dyDescent="0.25">
      <c r="A61" s="37">
        <f>+A60+0.01</f>
        <v>6.01</v>
      </c>
      <c r="B61" s="35" t="s">
        <v>53</v>
      </c>
      <c r="C61" s="36">
        <v>5</v>
      </c>
      <c r="D61" s="37" t="s">
        <v>24</v>
      </c>
      <c r="E61" s="38"/>
      <c r="F61" s="38">
        <f t="shared" si="1"/>
        <v>0</v>
      </c>
      <c r="G61" s="59"/>
    </row>
    <row r="62" spans="1:7" s="14" customFormat="1" ht="30" x14ac:dyDescent="0.25">
      <c r="A62" s="37"/>
      <c r="B62" s="35" t="s">
        <v>62</v>
      </c>
      <c r="C62" s="36">
        <f>124*0.05</f>
        <v>6.2</v>
      </c>
      <c r="D62" s="37" t="s">
        <v>41</v>
      </c>
      <c r="E62" s="38"/>
      <c r="F62" s="38">
        <f>+C62*E62</f>
        <v>0</v>
      </c>
      <c r="G62" s="55">
        <f>SUM(F61:F62)</f>
        <v>0</v>
      </c>
    </row>
    <row r="63" spans="1:7" s="14" customFormat="1" x14ac:dyDescent="0.25">
      <c r="A63" s="37"/>
      <c r="B63" s="35"/>
      <c r="C63" s="36"/>
      <c r="D63" s="37"/>
      <c r="E63" s="38"/>
      <c r="F63" s="38"/>
      <c r="G63" s="55"/>
    </row>
    <row r="64" spans="1:7" x14ac:dyDescent="0.25">
      <c r="A64" s="51">
        <v>7</v>
      </c>
      <c r="B64" s="58" t="s">
        <v>35</v>
      </c>
      <c r="C64" s="36"/>
      <c r="D64" s="37"/>
      <c r="E64" s="49"/>
      <c r="F64" s="49"/>
      <c r="G64" s="50"/>
    </row>
    <row r="65" spans="1:7" x14ac:dyDescent="0.25">
      <c r="A65" s="57">
        <f>+A64+0.01</f>
        <v>7.01</v>
      </c>
      <c r="B65" s="48" t="s">
        <v>48</v>
      </c>
      <c r="C65" s="36">
        <v>300</v>
      </c>
      <c r="D65" s="37" t="s">
        <v>38</v>
      </c>
      <c r="E65" s="49"/>
      <c r="F65" s="49">
        <f t="shared" si="1"/>
        <v>0</v>
      </c>
      <c r="G65" s="50"/>
    </row>
    <row r="66" spans="1:7" x14ac:dyDescent="0.25">
      <c r="A66" s="57">
        <f t="shared" ref="A66:A67" si="9">+A65+0.01</f>
        <v>7.02</v>
      </c>
      <c r="B66" s="54" t="s">
        <v>47</v>
      </c>
      <c r="C66" s="36">
        <v>470</v>
      </c>
      <c r="D66" s="37" t="s">
        <v>38</v>
      </c>
      <c r="E66" s="49"/>
      <c r="F66" s="49">
        <f t="shared" si="1"/>
        <v>0</v>
      </c>
      <c r="G66" s="50"/>
    </row>
    <row r="67" spans="1:7" s="14" customFormat="1" ht="30" x14ac:dyDescent="0.25">
      <c r="A67" s="57">
        <f t="shared" si="9"/>
        <v>7.0299999999999994</v>
      </c>
      <c r="B67" s="35" t="s">
        <v>36</v>
      </c>
      <c r="C67" s="36">
        <v>2</v>
      </c>
      <c r="D67" s="37" t="s">
        <v>24</v>
      </c>
      <c r="E67" s="38"/>
      <c r="F67" s="38">
        <f t="shared" si="1"/>
        <v>0</v>
      </c>
      <c r="G67" s="55">
        <f>SUM(F65:F67)</f>
        <v>0</v>
      </c>
    </row>
    <row r="68" spans="1:7" x14ac:dyDescent="0.25">
      <c r="A68" s="60"/>
      <c r="B68" s="60"/>
      <c r="C68" s="60"/>
      <c r="D68" s="61"/>
      <c r="E68" s="62"/>
      <c r="F68" s="63"/>
      <c r="G68" s="64"/>
    </row>
    <row r="69" spans="1:7" x14ac:dyDescent="0.25">
      <c r="A69" s="60"/>
      <c r="B69" s="65" t="s">
        <v>12</v>
      </c>
      <c r="C69" s="60"/>
      <c r="D69" s="61"/>
      <c r="E69" s="62"/>
      <c r="F69" s="63"/>
      <c r="G69" s="66">
        <f>SUM(G11:G67)</f>
        <v>0</v>
      </c>
    </row>
    <row r="70" spans="1:7" x14ac:dyDescent="0.25">
      <c r="A70" s="60"/>
      <c r="B70" s="65"/>
      <c r="C70" s="60"/>
      <c r="D70" s="61"/>
      <c r="E70" s="62"/>
      <c r="F70" s="63"/>
      <c r="G70" s="66"/>
    </row>
    <row r="71" spans="1:7" x14ac:dyDescent="0.25">
      <c r="A71" s="60"/>
      <c r="B71" s="67"/>
      <c r="C71" s="67"/>
      <c r="D71" s="61"/>
      <c r="E71" s="62"/>
      <c r="F71" s="60"/>
      <c r="G71" s="66"/>
    </row>
    <row r="72" spans="1:7" x14ac:dyDescent="0.25">
      <c r="A72" s="60"/>
      <c r="B72" s="65" t="s">
        <v>5</v>
      </c>
      <c r="C72" s="60"/>
      <c r="D72" s="61"/>
      <c r="E72" s="62"/>
      <c r="F72" s="60"/>
      <c r="G72" s="65"/>
    </row>
    <row r="73" spans="1:7" x14ac:dyDescent="0.25">
      <c r="A73" s="60"/>
      <c r="B73" s="72" t="s">
        <v>6</v>
      </c>
      <c r="C73" s="72"/>
      <c r="D73" s="68">
        <v>0.1</v>
      </c>
      <c r="E73" s="48"/>
      <c r="F73" s="38">
        <f>+D73*$G$69</f>
        <v>0</v>
      </c>
      <c r="G73" s="65"/>
    </row>
    <row r="74" spans="1:7" x14ac:dyDescent="0.25">
      <c r="A74" s="16"/>
      <c r="B74" s="78" t="s">
        <v>7</v>
      </c>
      <c r="C74" s="78"/>
      <c r="D74" s="47">
        <v>0.18</v>
      </c>
      <c r="E74" s="3"/>
      <c r="F74" s="45">
        <f>+D74*$F$73</f>
        <v>0</v>
      </c>
      <c r="G74" s="17"/>
    </row>
    <row r="75" spans="1:7" x14ac:dyDescent="0.25">
      <c r="A75" s="16"/>
      <c r="B75" s="78" t="s">
        <v>8</v>
      </c>
      <c r="C75" s="78"/>
      <c r="D75" s="47">
        <v>3.5000000000000003E-2</v>
      </c>
      <c r="E75" s="3"/>
      <c r="F75" s="45">
        <f>+D75*$G$69</f>
        <v>0</v>
      </c>
      <c r="G75" s="17"/>
    </row>
    <row r="76" spans="1:7" x14ac:dyDescent="0.25">
      <c r="A76" s="16"/>
      <c r="B76" s="78" t="s">
        <v>9</v>
      </c>
      <c r="C76" s="78"/>
      <c r="D76" s="47">
        <v>0.01</v>
      </c>
      <c r="E76" s="3"/>
      <c r="F76" s="45">
        <f>+D76*$G$69</f>
        <v>0</v>
      </c>
      <c r="G76" s="17"/>
    </row>
    <row r="77" spans="1:7" x14ac:dyDescent="0.25">
      <c r="A77" s="16"/>
      <c r="B77" s="78" t="s">
        <v>10</v>
      </c>
      <c r="C77" s="78"/>
      <c r="D77" s="47">
        <v>1E-3</v>
      </c>
      <c r="E77" s="3"/>
      <c r="F77" s="45">
        <f>+D77*$G$69</f>
        <v>0</v>
      </c>
      <c r="G77" s="17"/>
    </row>
    <row r="78" spans="1:7" x14ac:dyDescent="0.25">
      <c r="B78" s="79" t="s">
        <v>82</v>
      </c>
      <c r="C78" s="79"/>
      <c r="D78" s="70">
        <v>0.05</v>
      </c>
      <c r="E78" s="3"/>
      <c r="F78" s="45">
        <f>+D78*G69</f>
        <v>0</v>
      </c>
    </row>
    <row r="79" spans="1:7" x14ac:dyDescent="0.25">
      <c r="A79" s="16"/>
      <c r="B79" s="79" t="s">
        <v>81</v>
      </c>
      <c r="C79" s="79"/>
      <c r="D79" s="47">
        <v>2.5000000000000001E-2</v>
      </c>
      <c r="E79" s="3"/>
      <c r="F79" s="45">
        <f>+D79*$G$69</f>
        <v>0</v>
      </c>
      <c r="G79" s="17"/>
    </row>
    <row r="80" spans="1:7" x14ac:dyDescent="0.25">
      <c r="A80" s="16"/>
      <c r="B80" s="77" t="s">
        <v>13</v>
      </c>
      <c r="C80" s="77"/>
      <c r="D80" s="21">
        <v>0.02</v>
      </c>
      <c r="E80" s="3"/>
      <c r="F80" s="45">
        <f>+D80*$G$69</f>
        <v>0</v>
      </c>
      <c r="G80" s="20">
        <f>SUM(F73:F80)</f>
        <v>0</v>
      </c>
    </row>
    <row r="81" spans="1:9" x14ac:dyDescent="0.25">
      <c r="A81" s="16"/>
      <c r="B81" s="16"/>
      <c r="C81" s="16"/>
      <c r="D81" s="21"/>
      <c r="E81" s="19"/>
      <c r="F81" s="16"/>
      <c r="G81" s="3"/>
    </row>
    <row r="82" spans="1:9" ht="18" customHeight="1" x14ac:dyDescent="0.25">
      <c r="A82" s="16"/>
      <c r="B82" s="16"/>
      <c r="C82" s="16"/>
      <c r="D82" s="18"/>
      <c r="E82" s="19"/>
      <c r="F82" s="16"/>
      <c r="G82" s="17"/>
    </row>
    <row r="83" spans="1:9" x14ac:dyDescent="0.25">
      <c r="A83" s="16"/>
      <c r="B83" s="17" t="s">
        <v>11</v>
      </c>
      <c r="C83" s="16"/>
      <c r="D83" s="18"/>
      <c r="E83" s="19"/>
      <c r="G83" s="20">
        <f>SUM(G69:G80)</f>
        <v>0</v>
      </c>
      <c r="H83" s="20"/>
      <c r="I83" s="20"/>
    </row>
    <row r="84" spans="1:9" ht="16.5" customHeight="1" x14ac:dyDescent="0.25">
      <c r="A84" s="22"/>
      <c r="B84" s="22"/>
      <c r="C84" s="22"/>
      <c r="D84" s="23"/>
      <c r="E84" s="24"/>
      <c r="F84" s="22"/>
      <c r="G84" s="25"/>
    </row>
    <row r="85" spans="1:9" x14ac:dyDescent="0.25">
      <c r="A85" s="22"/>
      <c r="B85" s="22"/>
      <c r="C85" s="22"/>
      <c r="D85" s="23"/>
      <c r="E85" s="26"/>
      <c r="F85" s="22"/>
      <c r="G85" s="25"/>
    </row>
    <row r="86" spans="1:9" x14ac:dyDescent="0.25">
      <c r="A86" s="22"/>
      <c r="B86" s="22"/>
      <c r="C86" s="22"/>
      <c r="D86" s="23"/>
      <c r="E86" s="26"/>
      <c r="F86" s="22"/>
      <c r="G86" s="25"/>
    </row>
    <row r="87" spans="1:9" x14ac:dyDescent="0.25">
      <c r="A87" s="22"/>
      <c r="B87" s="22"/>
      <c r="C87" s="22"/>
      <c r="D87" s="23"/>
      <c r="E87" s="26"/>
    </row>
    <row r="88" spans="1:9" x14ac:dyDescent="0.25">
      <c r="A88" s="22"/>
      <c r="B88" s="69"/>
      <c r="C88" s="69"/>
      <c r="D88" s="22"/>
      <c r="E88" s="3"/>
    </row>
    <row r="89" spans="1:9" ht="14.25" customHeight="1" x14ac:dyDescent="0.25">
      <c r="A89" s="22"/>
      <c r="B89" s="69"/>
      <c r="C89" s="69"/>
      <c r="D89" s="22"/>
      <c r="E89" s="3"/>
    </row>
    <row r="90" spans="1:9" ht="16.5" customHeight="1" x14ac:dyDescent="0.25">
      <c r="A90" s="22"/>
      <c r="B90"/>
      <c r="C90" s="22"/>
      <c r="D90" s="22"/>
      <c r="E90" s="3"/>
    </row>
    <row r="91" spans="1:9" ht="21.75" customHeight="1" x14ac:dyDescent="0.25">
      <c r="A91" s="22"/>
      <c r="B91" s="28"/>
      <c r="C91" s="22"/>
      <c r="D91" s="29"/>
      <c r="E91" s="3"/>
      <c r="F91" s="29"/>
    </row>
    <row r="92" spans="1:9" ht="24" customHeight="1" x14ac:dyDescent="0.25">
      <c r="B92" s="27"/>
      <c r="C92" s="22"/>
      <c r="D92" s="22"/>
      <c r="E92" s="22"/>
    </row>
    <row r="93" spans="1:9" ht="14.25" customHeight="1" x14ac:dyDescent="0.25"/>
    <row r="94" spans="1:9" ht="18.75" customHeight="1" x14ac:dyDescent="0.25"/>
    <row r="95" spans="1:9" ht="15" customHeight="1" x14ac:dyDescent="0.25"/>
    <row r="96" spans="1:9" ht="16.5" customHeight="1" x14ac:dyDescent="0.25"/>
    <row r="97" ht="18.75" customHeight="1" x14ac:dyDescent="0.25"/>
    <row r="110" ht="15" customHeight="1" x14ac:dyDescent="0.25"/>
    <row r="114" ht="30" customHeight="1" x14ac:dyDescent="0.25"/>
    <row r="115" ht="23.25" customHeight="1" x14ac:dyDescent="0.25"/>
    <row r="120" ht="27" customHeight="1" x14ac:dyDescent="0.25"/>
  </sheetData>
  <mergeCells count="15">
    <mergeCell ref="B80:C80"/>
    <mergeCell ref="B76:C76"/>
    <mergeCell ref="B77:C77"/>
    <mergeCell ref="B79:C79"/>
    <mergeCell ref="B74:C74"/>
    <mergeCell ref="B75:C75"/>
    <mergeCell ref="B78:C78"/>
    <mergeCell ref="A7:G7"/>
    <mergeCell ref="B73:C73"/>
    <mergeCell ref="A6:E6"/>
    <mergeCell ref="A1:G1"/>
    <mergeCell ref="A2:G2"/>
    <mergeCell ref="A3:G3"/>
    <mergeCell ref="A4:G4"/>
    <mergeCell ref="A5:G5"/>
  </mergeCells>
  <conditionalFormatting sqref="F11:F67">
    <cfRule type="cellIs" dxfId="0" priority="1" operator="equal">
      <formula>0</formula>
    </cfRule>
  </conditionalFormatting>
  <printOptions verticalCentered="1"/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Ingrid Genao</cp:lastModifiedBy>
  <cp:lastPrinted>2025-02-24T23:20:49Z</cp:lastPrinted>
  <dcterms:created xsi:type="dcterms:W3CDTF">2022-06-02T13:13:01Z</dcterms:created>
  <dcterms:modified xsi:type="dcterms:W3CDTF">2025-02-24T23:21:08Z</dcterms:modified>
</cp:coreProperties>
</file>